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/>
  <mc:AlternateContent xmlns:mc="http://schemas.openxmlformats.org/markup-compatibility/2006">
    <mc:Choice Requires="x15">
      <x15ac:absPath xmlns:x15ac="http://schemas.microsoft.com/office/spreadsheetml/2010/11/ac" url="D:\USERS\ksekyrov\Desktop\T II. 048-2022\"/>
    </mc:Choice>
  </mc:AlternateContent>
  <xr:revisionPtr revIDLastSave="0" documentId="13_ncr:1_{BA2417AD-557D-4748-9B13-50CC6D7451CC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Tonery" sheetId="1" r:id="rId1"/>
  </sheets>
  <definedNames>
    <definedName name="_xlnm.Print_Area" localSheetId="0">Tonery!$B$2:$S$23</definedName>
  </definedNames>
  <calcPr calcId="191029"/>
</workbook>
</file>

<file path=xl/calcChain.xml><?xml version="1.0" encoding="utf-8"?>
<calcChain xmlns="http://schemas.openxmlformats.org/spreadsheetml/2006/main">
  <c r="N12" i="1" l="1"/>
  <c r="N13" i="1"/>
  <c r="N14" i="1"/>
  <c r="N15" i="1"/>
  <c r="N16" i="1"/>
  <c r="N17" i="1"/>
  <c r="N18" i="1"/>
  <c r="N19" i="1"/>
  <c r="N20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H12" i="1"/>
  <c r="H13" i="1"/>
  <c r="H14" i="1"/>
  <c r="H15" i="1"/>
  <c r="H16" i="1"/>
  <c r="H17" i="1"/>
  <c r="H18" i="1"/>
  <c r="H19" i="1"/>
  <c r="H20" i="1"/>
  <c r="N11" i="1"/>
  <c r="Q11" i="1"/>
  <c r="R11" i="1"/>
  <c r="H11" i="1"/>
  <c r="N10" i="1"/>
  <c r="Q10" i="1"/>
  <c r="R10" i="1"/>
  <c r="H10" i="1"/>
  <c r="Q9" i="1"/>
  <c r="R9" i="1"/>
  <c r="N9" i="1"/>
  <c r="H9" i="1"/>
  <c r="H7" i="1" l="1"/>
  <c r="H8" i="1"/>
  <c r="R8" i="1" l="1"/>
  <c r="Q8" i="1"/>
  <c r="N8" i="1"/>
  <c r="N7" i="1" l="1"/>
  <c r="O23" i="1" s="1"/>
  <c r="R7" i="1" l="1"/>
  <c r="Q7" i="1"/>
  <c r="P23" i="1" s="1"/>
</calcChain>
</file>

<file path=xl/sharedStrings.xml><?xml version="1.0" encoding="utf-8"?>
<sst xmlns="http://schemas.openxmlformats.org/spreadsheetml/2006/main" count="74" uniqueCount="54">
  <si>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</si>
  <si>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</si>
  <si>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</si>
  <si>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</si>
  <si>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</si>
  <si>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</si>
  <si>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</si>
  <si>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</si>
  <si>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</si>
  <si>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</si>
  <si>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</si>
  <si>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</si>
  <si>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</si>
  <si>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</si>
  <si>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</si>
  <si>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</si>
  <si>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</si>
  <si>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</si>
  <si>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</si>
  <si>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</si>
  <si>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</si>
  <si>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</si>
  <si>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</si>
  <si>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</si>
  <si>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</si>
  <si>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</si>
  <si>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</si>
  <si>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</si>
  <si>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Originální toner. Výtěžnost 1 500 stran.</t>
  </si>
  <si>
    <t>Příloha č. 2 Kupní smlouvy - technická specifikace
Tonery (II.) 048 - 2022 (originální)</t>
  </si>
  <si>
    <t>Pokud financováno z projektových prostředků, pak RESITEL uvede: NÁZEV A ČÍSLO DOTAČNÍHO PROJEKTU</t>
  </si>
  <si>
    <t>PC - Ivana Jílková,
Tel.: 737 574 516,
37763 1085,
E-mail: ijilkova@rek.zcu.cz</t>
  </si>
  <si>
    <t xml:space="preserve">Univerzitní 22, 
301 00 Plzeň, 
budova Fakulty strojní - Projektové centrum, 
místnost UF 215 </t>
  </si>
  <si>
    <r>
      <t xml:space="preserve">Toner do tiskárny HP Color Laser Jet Pro MFP M477fdn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</si>
  <si>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HP Color Laser Jet Pro MFP M477fdn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</si>
  <si>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 xml:space="preserve">Toner do tiskárny HP Color Laser Jet Pro MFP M477fdn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</si>
  <si>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Color Laser Jet Pro MFP M477fdn - </t>
    </r>
    <r>
      <rPr>
        <b/>
        <sz val="11"/>
        <color theme="1"/>
        <rFont val="Calibri"/>
        <family val="2"/>
        <charset val="238"/>
        <scheme val="minor"/>
      </rPr>
      <t>yellow</t>
    </r>
  </si>
  <si>
    <r>
      <t xml:space="preserve">Toner do tiskárny HP Color Laser Jet Pro MFP M479fdn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</si>
  <si>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Color Laser Jet Pro MFP M479fdn -</t>
    </r>
    <r>
      <rPr>
        <b/>
        <sz val="11"/>
        <color theme="1"/>
        <rFont val="Calibri"/>
        <family val="2"/>
        <charset val="238"/>
        <scheme val="minor"/>
      </rPr>
      <t xml:space="preserve"> modrý</t>
    </r>
  </si>
  <si>
    <r>
      <t xml:space="preserve">Toner do tiskárny HP Color Laser Jet Pro MFP M479fdn - </t>
    </r>
    <r>
      <rPr>
        <b/>
        <sz val="11"/>
        <color theme="1"/>
        <rFont val="Calibri"/>
        <family val="2"/>
        <charset val="238"/>
        <scheme val="minor"/>
      </rPr>
      <t>růžový</t>
    </r>
  </si>
  <si>
    <r>
      <t xml:space="preserve">Toner do tiskárny HP Color Laser Jet Pro MFP M479fdn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</si>
  <si>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OKI MC563 -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</si>
  <si>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Color Laser Jet Pro MFP M283fdw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</si>
  <si>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HP Color Laser Jet Pro MFP M283fdw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</si>
  <si>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HP Color Laser Jet Pro MFP M283fdw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</si>
  <si>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HP Color Laser Jet Pro MFP M283fdw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</si>
  <si>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 xml:space="preserve">Toner do tiskárny OKI MC 573 - </t>
    </r>
    <r>
      <rPr>
        <b/>
        <sz val="11"/>
        <color theme="1"/>
        <rFont val="Calibri"/>
        <family val="2"/>
        <charset val="238"/>
        <scheme val="minor"/>
      </rPr>
      <t>magenta</t>
    </r>
  </si>
  <si>
    <t>Originální toner. Výtěžnost 2 300 stran.</t>
  </si>
  <si>
    <t>Originální toner. Výtěžnost 2 400 stran.</t>
  </si>
  <si>
    <t>Originální toner. Výtěžnost 2 100 stran.</t>
  </si>
  <si>
    <t>Originální toner. Výtěžnost 3 150 stran.</t>
  </si>
  <si>
    <t>Originální toner. Výtěžnost 7 000 stran.</t>
  </si>
  <si>
    <t>Originální toner. Výtěžnost 2 450 stran.</t>
  </si>
  <si>
    <t xml:space="preserve"> Originální toner. Výtěžnost 2 450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</si>
</sst>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0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0" fillId="0" borderId="0" xfId="0" applyBorder="1"/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170"/>
  <sheetViews>
    <sheetView tabSelected="1" topLeftCell="A8" zoomScaleNormal="100" workbookViewId="0">
      <selection activeCell="G17" sqref="G1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60.109375" style="1" customWidth="1"/>
    <col min="4" max="4" width="11.6640625" style="2" customWidth="1"/>
    <col min="5" max="5" width="11.33203125" style="3" customWidth="1"/>
    <col min="6" max="6" width="53.44140625" style="1" customWidth="1"/>
    <col min="7" max="7" width="27.88671875" style="1" customWidth="1"/>
    <col min="8" max="8" width="19.33203125" style="1" customWidth="1"/>
    <col min="9" max="9" width="24.88671875" style="1" customWidth="1"/>
    <col min="10" max="10" width="31.88671875" style="5" hidden="1" customWidth="1"/>
    <col min="11" max="11" width="36" style="5" customWidth="1"/>
    <col min="12" max="12" width="46.88671875" style="5" customWidth="1"/>
    <col min="13" max="13" width="25.6640625" style="1" customWidth="1"/>
    <col min="14" max="14" width="14.5546875" style="1" hidden="1" customWidth="1"/>
    <col min="15" max="15" width="21.5546875" style="5" customWidth="1"/>
    <col min="16" max="16" width="23.6640625" style="5" customWidth="1"/>
    <col min="17" max="17" width="20.6640625" style="5" bestFit="1" customWidth="1"/>
    <col min="18" max="18" width="19.6640625" style="5" bestFit="1" customWidth="1"/>
    <col min="19" max="19" width="11.33203125" style="5" hidden="1" customWidth="1"/>
    <col min="20" max="20" width="35.88671875" style="4" customWidth="1"/>
    <col min="21" max="16384" width="8.88671875" style="5"/>
  </cols>
  <sheetData>
    <row r="1" spans="2:20" ht="43.2" customHeight="1" x14ac:dyDescent="0.3">
      <c r="B1" s="82" t="s">
        <v>29</v>
      </c>
      <c r="C1" s="83"/>
      <c r="D1" s="34"/>
      <c r="E1" s="35"/>
    </row>
    <row r="2" spans="2:20" ht="18.75" customHeight="1" x14ac:dyDescent="0.3">
      <c r="B2" s="10"/>
      <c r="C2" s="5"/>
      <c r="D2" s="10"/>
      <c r="E2" s="11"/>
      <c r="F2" s="6"/>
      <c r="G2" s="43"/>
      <c r="H2" s="43"/>
      <c r="I2" s="43"/>
      <c r="J2" s="42"/>
      <c r="K2" s="42"/>
      <c r="M2" s="6"/>
      <c r="N2" s="6"/>
      <c r="O2" s="7"/>
      <c r="P2" s="7"/>
      <c r="R2" s="7"/>
      <c r="S2" s="8"/>
      <c r="T2" s="9"/>
    </row>
    <row r="3" spans="2:20" ht="18" customHeight="1" x14ac:dyDescent="0.3">
      <c r="B3" s="15"/>
      <c r="C3" s="13" t="s">
        <v>0</v>
      </c>
      <c r="D3" s="14"/>
      <c r="E3" s="14"/>
      <c r="F3" s="14"/>
      <c r="G3" s="44"/>
      <c r="H3" s="44"/>
      <c r="I3" s="44"/>
      <c r="J3" s="44"/>
      <c r="K3" s="44"/>
      <c r="L3" s="7"/>
      <c r="M3" s="36"/>
      <c r="N3" s="4"/>
      <c r="O3" s="36"/>
      <c r="P3" s="36"/>
      <c r="Q3" s="36"/>
      <c r="R3" s="36"/>
    </row>
    <row r="4" spans="2:20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6"/>
      <c r="N4" s="6"/>
      <c r="O4" s="7"/>
      <c r="P4" s="7"/>
      <c r="R4" s="7"/>
    </row>
    <row r="5" spans="2:20" ht="34.5" customHeight="1" thickBot="1" x14ac:dyDescent="0.35">
      <c r="B5" s="18"/>
      <c r="C5" s="19"/>
      <c r="D5" s="20"/>
      <c r="E5" s="20"/>
      <c r="F5" s="6"/>
      <c r="G5" s="21" t="s">
        <v>2</v>
      </c>
      <c r="H5" s="39"/>
      <c r="I5" s="6"/>
      <c r="M5" s="22"/>
      <c r="N5" s="22"/>
      <c r="P5" s="21" t="s">
        <v>2</v>
      </c>
      <c r="T5" s="12"/>
    </row>
    <row r="6" spans="2:20" ht="79.95" customHeight="1" thickTop="1" thickBot="1" x14ac:dyDescent="0.35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24" t="s">
        <v>30</v>
      </c>
      <c r="K6" s="45" t="s">
        <v>20</v>
      </c>
      <c r="L6" s="38" t="s">
        <v>23</v>
      </c>
      <c r="M6" s="38" t="s">
        <v>21</v>
      </c>
      <c r="N6" s="38" t="s">
        <v>22</v>
      </c>
      <c r="O6" s="24" t="s">
        <v>6</v>
      </c>
      <c r="P6" s="26" t="s">
        <v>7</v>
      </c>
      <c r="Q6" s="75" t="s">
        <v>8</v>
      </c>
      <c r="R6" s="75" t="s">
        <v>9</v>
      </c>
      <c r="S6" s="38" t="s">
        <v>24</v>
      </c>
      <c r="T6" s="38" t="s">
        <v>25</v>
      </c>
    </row>
    <row r="7" spans="2:20" ht="30" customHeight="1" thickTop="1" x14ac:dyDescent="0.3">
      <c r="B7" s="63">
        <v>1</v>
      </c>
      <c r="C7" s="71" t="s">
        <v>33</v>
      </c>
      <c r="D7" s="64">
        <v>2</v>
      </c>
      <c r="E7" s="65" t="s">
        <v>26</v>
      </c>
      <c r="F7" s="71" t="s">
        <v>47</v>
      </c>
      <c r="G7" s="101"/>
      <c r="H7" s="66" t="str">
        <f t="shared" ref="H7:H20" si="0">IF(O7&gt;1999,"ANO","NE")</f>
        <v>ANO</v>
      </c>
      <c r="I7" s="79" t="s">
        <v>27</v>
      </c>
      <c r="J7" s="98"/>
      <c r="K7" s="97" t="s">
        <v>31</v>
      </c>
      <c r="L7" s="97" t="s">
        <v>32</v>
      </c>
      <c r="M7" s="94">
        <v>21</v>
      </c>
      <c r="N7" s="67">
        <f>D7*O7</f>
        <v>4800</v>
      </c>
      <c r="O7" s="68">
        <v>2400</v>
      </c>
      <c r="P7" s="104"/>
      <c r="Q7" s="69">
        <f>D7*P7</f>
        <v>0</v>
      </c>
      <c r="R7" s="70" t="str">
        <f t="shared" ref="R7" si="1">IF(ISNUMBER(P7), IF(P7&gt;O7,"NEVYHOVUJE","VYHOVUJE")," ")</f>
        <v xml:space="preserve"> </v>
      </c>
      <c r="S7" s="76"/>
      <c r="T7" s="76" t="s">
        <v>10</v>
      </c>
    </row>
    <row r="8" spans="2:20" ht="30" customHeight="1" x14ac:dyDescent="0.3">
      <c r="B8" s="47">
        <v>2</v>
      </c>
      <c r="C8" s="72" t="s">
        <v>34</v>
      </c>
      <c r="D8" s="48">
        <v>2</v>
      </c>
      <c r="E8" s="49" t="s">
        <v>26</v>
      </c>
      <c r="F8" s="72" t="s">
        <v>47</v>
      </c>
      <c r="G8" s="102"/>
      <c r="H8" s="50" t="str">
        <f t="shared" si="0"/>
        <v>ANO</v>
      </c>
      <c r="I8" s="80"/>
      <c r="J8" s="99"/>
      <c r="K8" s="80"/>
      <c r="L8" s="80"/>
      <c r="M8" s="95"/>
      <c r="N8" s="51">
        <f>D8*O8</f>
        <v>4800</v>
      </c>
      <c r="O8" s="52">
        <v>2400</v>
      </c>
      <c r="P8" s="105"/>
      <c r="Q8" s="53">
        <f>D8*P8</f>
        <v>0</v>
      </c>
      <c r="R8" s="54" t="str">
        <f t="shared" ref="R8" si="2">IF(ISNUMBER(P8), IF(P8&gt;O8,"NEVYHOVUJE","VYHOVUJE")," ")</f>
        <v xml:space="preserve"> </v>
      </c>
      <c r="S8" s="77"/>
      <c r="T8" s="77"/>
    </row>
    <row r="9" spans="2:20" ht="30" customHeight="1" x14ac:dyDescent="0.3">
      <c r="B9" s="47">
        <v>3</v>
      </c>
      <c r="C9" s="72" t="s">
        <v>36</v>
      </c>
      <c r="D9" s="48">
        <v>2</v>
      </c>
      <c r="E9" s="49" t="s">
        <v>26</v>
      </c>
      <c r="F9" s="72" t="s">
        <v>47</v>
      </c>
      <c r="G9" s="102"/>
      <c r="H9" s="50" t="str">
        <f t="shared" si="0"/>
        <v>ANO</v>
      </c>
      <c r="I9" s="80"/>
      <c r="J9" s="99"/>
      <c r="K9" s="80"/>
      <c r="L9" s="80"/>
      <c r="M9" s="95"/>
      <c r="N9" s="51">
        <f>D9*O9</f>
        <v>4800</v>
      </c>
      <c r="O9" s="52">
        <v>2400</v>
      </c>
      <c r="P9" s="105"/>
      <c r="Q9" s="53">
        <f>D9*P9</f>
        <v>0</v>
      </c>
      <c r="R9" s="54" t="str">
        <f t="shared" ref="R9" si="3">IF(ISNUMBER(P9), IF(P9&gt;O9,"NEVYHOVUJE","VYHOVUJE")," ")</f>
        <v xml:space="preserve"> </v>
      </c>
      <c r="S9" s="77"/>
      <c r="T9" s="77"/>
    </row>
    <row r="10" spans="2:20" ht="30" customHeight="1" x14ac:dyDescent="0.3">
      <c r="B10" s="47">
        <v>4</v>
      </c>
      <c r="C10" s="72" t="s">
        <v>35</v>
      </c>
      <c r="D10" s="48">
        <v>2</v>
      </c>
      <c r="E10" s="49" t="s">
        <v>26</v>
      </c>
      <c r="F10" s="72" t="s">
        <v>47</v>
      </c>
      <c r="G10" s="102"/>
      <c r="H10" s="50" t="str">
        <f t="shared" si="0"/>
        <v>NE</v>
      </c>
      <c r="I10" s="80"/>
      <c r="J10" s="99"/>
      <c r="K10" s="80"/>
      <c r="L10" s="80"/>
      <c r="M10" s="95"/>
      <c r="N10" s="51">
        <f>D10*O10</f>
        <v>3800</v>
      </c>
      <c r="O10" s="52">
        <v>1900</v>
      </c>
      <c r="P10" s="105"/>
      <c r="Q10" s="53">
        <f>D10*P10</f>
        <v>0</v>
      </c>
      <c r="R10" s="54" t="str">
        <f t="shared" ref="R10" si="4">IF(ISNUMBER(P10), IF(P10&gt;O10,"NEVYHOVUJE","VYHOVUJE")," ")</f>
        <v xml:space="preserve"> </v>
      </c>
      <c r="S10" s="77"/>
      <c r="T10" s="77"/>
    </row>
    <row r="11" spans="2:20" ht="30" customHeight="1" x14ac:dyDescent="0.3">
      <c r="B11" s="47">
        <v>5</v>
      </c>
      <c r="C11" s="72" t="s">
        <v>37</v>
      </c>
      <c r="D11" s="48">
        <v>2</v>
      </c>
      <c r="E11" s="49" t="s">
        <v>26</v>
      </c>
      <c r="F11" s="72" t="s">
        <v>48</v>
      </c>
      <c r="G11" s="102"/>
      <c r="H11" s="50" t="str">
        <f t="shared" si="0"/>
        <v>NE</v>
      </c>
      <c r="I11" s="80"/>
      <c r="J11" s="99"/>
      <c r="K11" s="80"/>
      <c r="L11" s="80"/>
      <c r="M11" s="95"/>
      <c r="N11" s="51">
        <f>D11*O11</f>
        <v>3800</v>
      </c>
      <c r="O11" s="52">
        <v>1900</v>
      </c>
      <c r="P11" s="105"/>
      <c r="Q11" s="53">
        <f>D11*P11</f>
        <v>0</v>
      </c>
      <c r="R11" s="54" t="str">
        <f t="shared" ref="R11" si="5">IF(ISNUMBER(P11), IF(P11&gt;O11,"NEVYHOVUJE","VYHOVUJE")," ")</f>
        <v xml:space="preserve"> </v>
      </c>
      <c r="S11" s="77"/>
      <c r="T11" s="77"/>
    </row>
    <row r="12" spans="2:20" ht="30" customHeight="1" x14ac:dyDescent="0.3">
      <c r="B12" s="47">
        <v>6</v>
      </c>
      <c r="C12" s="72" t="s">
        <v>38</v>
      </c>
      <c r="D12" s="48">
        <v>2</v>
      </c>
      <c r="E12" s="49" t="s">
        <v>26</v>
      </c>
      <c r="F12" s="72" t="s">
        <v>49</v>
      </c>
      <c r="G12" s="102"/>
      <c r="H12" s="50" t="str">
        <f t="shared" si="0"/>
        <v>ANO</v>
      </c>
      <c r="I12" s="80"/>
      <c r="J12" s="99"/>
      <c r="K12" s="80"/>
      <c r="L12" s="80"/>
      <c r="M12" s="95"/>
      <c r="N12" s="51">
        <f>D12*O12</f>
        <v>4800</v>
      </c>
      <c r="O12" s="52">
        <v>2400</v>
      </c>
      <c r="P12" s="105"/>
      <c r="Q12" s="53">
        <f>D12*P12</f>
        <v>0</v>
      </c>
      <c r="R12" s="54" t="str">
        <f t="shared" ref="R12:R20" si="6">IF(ISNUMBER(P12), IF(P12&gt;O12,"NEVYHOVUJE","VYHOVUJE")," ")</f>
        <v xml:space="preserve"> </v>
      </c>
      <c r="S12" s="77"/>
      <c r="T12" s="77"/>
    </row>
    <row r="13" spans="2:20" ht="30" customHeight="1" x14ac:dyDescent="0.3">
      <c r="B13" s="47">
        <v>7</v>
      </c>
      <c r="C13" s="72" t="s">
        <v>39</v>
      </c>
      <c r="D13" s="48">
        <v>2</v>
      </c>
      <c r="E13" s="49" t="s">
        <v>26</v>
      </c>
      <c r="F13" s="72" t="s">
        <v>49</v>
      </c>
      <c r="G13" s="102"/>
      <c r="H13" s="50" t="str">
        <f t="shared" si="0"/>
        <v>ANO</v>
      </c>
      <c r="I13" s="80"/>
      <c r="J13" s="99"/>
      <c r="K13" s="80"/>
      <c r="L13" s="80"/>
      <c r="M13" s="95"/>
      <c r="N13" s="51">
        <f>D13*O13</f>
        <v>4800</v>
      </c>
      <c r="O13" s="52">
        <v>2400</v>
      </c>
      <c r="P13" s="105"/>
      <c r="Q13" s="53">
        <f>D13*P13</f>
        <v>0</v>
      </c>
      <c r="R13" s="54" t="str">
        <f t="shared" si="6"/>
        <v xml:space="preserve"> </v>
      </c>
      <c r="S13" s="77"/>
      <c r="T13" s="77"/>
    </row>
    <row r="14" spans="2:20" ht="30" customHeight="1" x14ac:dyDescent="0.3">
      <c r="B14" s="47">
        <v>8</v>
      </c>
      <c r="C14" s="72" t="s">
        <v>40</v>
      </c>
      <c r="D14" s="48">
        <v>2</v>
      </c>
      <c r="E14" s="49" t="s">
        <v>26</v>
      </c>
      <c r="F14" s="72" t="s">
        <v>49</v>
      </c>
      <c r="G14" s="102"/>
      <c r="H14" s="50" t="str">
        <f t="shared" si="0"/>
        <v>ANO</v>
      </c>
      <c r="I14" s="80"/>
      <c r="J14" s="99"/>
      <c r="K14" s="80"/>
      <c r="L14" s="80"/>
      <c r="M14" s="95"/>
      <c r="N14" s="51">
        <f>D14*O14</f>
        <v>4800</v>
      </c>
      <c r="O14" s="52">
        <v>2400</v>
      </c>
      <c r="P14" s="105"/>
      <c r="Q14" s="53">
        <f>D14*P14</f>
        <v>0</v>
      </c>
      <c r="R14" s="54" t="str">
        <f t="shared" si="6"/>
        <v xml:space="preserve"> </v>
      </c>
      <c r="S14" s="77"/>
      <c r="T14" s="77"/>
    </row>
    <row r="15" spans="2:20" ht="30" customHeight="1" x14ac:dyDescent="0.3">
      <c r="B15" s="47">
        <v>9</v>
      </c>
      <c r="C15" s="72" t="s">
        <v>41</v>
      </c>
      <c r="D15" s="48">
        <v>2</v>
      </c>
      <c r="E15" s="49" t="s">
        <v>26</v>
      </c>
      <c r="F15" s="72" t="s">
        <v>51</v>
      </c>
      <c r="G15" s="102"/>
      <c r="H15" s="50" t="str">
        <f t="shared" si="0"/>
        <v>ANO</v>
      </c>
      <c r="I15" s="80"/>
      <c r="J15" s="99"/>
      <c r="K15" s="80"/>
      <c r="L15" s="80"/>
      <c r="M15" s="95"/>
      <c r="N15" s="51">
        <f>D15*O15</f>
        <v>5200</v>
      </c>
      <c r="O15" s="52">
        <v>2600</v>
      </c>
      <c r="P15" s="105"/>
      <c r="Q15" s="53">
        <f>D15*P15</f>
        <v>0</v>
      </c>
      <c r="R15" s="54" t="str">
        <f t="shared" si="6"/>
        <v xml:space="preserve"> </v>
      </c>
      <c r="S15" s="77"/>
      <c r="T15" s="77"/>
    </row>
    <row r="16" spans="2:20" ht="30" customHeight="1" x14ac:dyDescent="0.3">
      <c r="B16" s="47">
        <v>10</v>
      </c>
      <c r="C16" s="72" t="s">
        <v>42</v>
      </c>
      <c r="D16" s="48">
        <v>2</v>
      </c>
      <c r="E16" s="49" t="s">
        <v>26</v>
      </c>
      <c r="F16" s="72" t="s">
        <v>50</v>
      </c>
      <c r="G16" s="102"/>
      <c r="H16" s="50" t="str">
        <f t="shared" si="0"/>
        <v>ANO</v>
      </c>
      <c r="I16" s="80"/>
      <c r="J16" s="99"/>
      <c r="K16" s="80"/>
      <c r="L16" s="80"/>
      <c r="M16" s="95"/>
      <c r="N16" s="51">
        <f>D16*O16</f>
        <v>4800</v>
      </c>
      <c r="O16" s="52">
        <v>2400</v>
      </c>
      <c r="P16" s="105"/>
      <c r="Q16" s="53">
        <f>D16*P16</f>
        <v>0</v>
      </c>
      <c r="R16" s="54" t="str">
        <f t="shared" si="6"/>
        <v xml:space="preserve"> </v>
      </c>
      <c r="S16" s="77"/>
      <c r="T16" s="77"/>
    </row>
    <row r="17" spans="2:20" ht="30" customHeight="1" x14ac:dyDescent="0.3">
      <c r="B17" s="47">
        <v>11</v>
      </c>
      <c r="C17" s="72" t="s">
        <v>43</v>
      </c>
      <c r="D17" s="48">
        <v>2</v>
      </c>
      <c r="E17" s="49" t="s">
        <v>26</v>
      </c>
      <c r="F17" s="72" t="s">
        <v>52</v>
      </c>
      <c r="G17" s="102"/>
      <c r="H17" s="50" t="str">
        <f t="shared" si="0"/>
        <v>ANO</v>
      </c>
      <c r="I17" s="80"/>
      <c r="J17" s="99"/>
      <c r="K17" s="80"/>
      <c r="L17" s="80"/>
      <c r="M17" s="95"/>
      <c r="N17" s="51">
        <f>D17*O17</f>
        <v>5000</v>
      </c>
      <c r="O17" s="52">
        <v>2500</v>
      </c>
      <c r="P17" s="105"/>
      <c r="Q17" s="53">
        <f>D17*P17</f>
        <v>0</v>
      </c>
      <c r="R17" s="54" t="str">
        <f t="shared" si="6"/>
        <v xml:space="preserve"> </v>
      </c>
      <c r="S17" s="77"/>
      <c r="T17" s="77"/>
    </row>
    <row r="18" spans="2:20" ht="30" customHeight="1" x14ac:dyDescent="0.3">
      <c r="B18" s="47">
        <v>12</v>
      </c>
      <c r="C18" s="72" t="s">
        <v>44</v>
      </c>
      <c r="D18" s="48">
        <v>2</v>
      </c>
      <c r="E18" s="49" t="s">
        <v>26</v>
      </c>
      <c r="F18" s="72" t="s">
        <v>53</v>
      </c>
      <c r="G18" s="102"/>
      <c r="H18" s="50" t="str">
        <f t="shared" si="0"/>
        <v>ANO</v>
      </c>
      <c r="I18" s="80"/>
      <c r="J18" s="99"/>
      <c r="K18" s="80"/>
      <c r="L18" s="80"/>
      <c r="M18" s="95"/>
      <c r="N18" s="51">
        <f>D18*O18</f>
        <v>5000</v>
      </c>
      <c r="O18" s="52">
        <v>2500</v>
      </c>
      <c r="P18" s="105"/>
      <c r="Q18" s="53">
        <f>D18*P18</f>
        <v>0</v>
      </c>
      <c r="R18" s="54" t="str">
        <f t="shared" si="6"/>
        <v xml:space="preserve"> </v>
      </c>
      <c r="S18" s="77"/>
      <c r="T18" s="77"/>
    </row>
    <row r="19" spans="2:20" ht="30" customHeight="1" x14ac:dyDescent="0.3">
      <c r="B19" s="47">
        <v>13</v>
      </c>
      <c r="C19" s="72" t="s">
        <v>45</v>
      </c>
      <c r="D19" s="48">
        <v>2</v>
      </c>
      <c r="E19" s="49" t="s">
        <v>26</v>
      </c>
      <c r="F19" s="72" t="s">
        <v>52</v>
      </c>
      <c r="G19" s="102"/>
      <c r="H19" s="50" t="str">
        <f t="shared" si="0"/>
        <v>ANO</v>
      </c>
      <c r="I19" s="80"/>
      <c r="J19" s="99"/>
      <c r="K19" s="80"/>
      <c r="L19" s="80"/>
      <c r="M19" s="95"/>
      <c r="N19" s="51">
        <f>D19*O19</f>
        <v>5000</v>
      </c>
      <c r="O19" s="52">
        <v>2500</v>
      </c>
      <c r="P19" s="105"/>
      <c r="Q19" s="53">
        <f>D19*P19</f>
        <v>0</v>
      </c>
      <c r="R19" s="54" t="str">
        <f t="shared" si="6"/>
        <v xml:space="preserve"> </v>
      </c>
      <c r="S19" s="77"/>
      <c r="T19" s="77"/>
    </row>
    <row r="20" spans="2:20" ht="30" customHeight="1" thickBot="1" x14ac:dyDescent="0.35">
      <c r="B20" s="55">
        <v>14</v>
      </c>
      <c r="C20" s="73" t="s">
        <v>46</v>
      </c>
      <c r="D20" s="56">
        <v>1</v>
      </c>
      <c r="E20" s="57" t="s">
        <v>26</v>
      </c>
      <c r="F20" s="73" t="s">
        <v>28</v>
      </c>
      <c r="G20" s="103"/>
      <c r="H20" s="58" t="str">
        <f t="shared" si="0"/>
        <v>NE</v>
      </c>
      <c r="I20" s="81"/>
      <c r="J20" s="100"/>
      <c r="K20" s="81"/>
      <c r="L20" s="81"/>
      <c r="M20" s="96"/>
      <c r="N20" s="59">
        <f>D20*O20</f>
        <v>1400</v>
      </c>
      <c r="O20" s="60">
        <v>1400</v>
      </c>
      <c r="P20" s="106"/>
      <c r="Q20" s="61">
        <f>D20*P20</f>
        <v>0</v>
      </c>
      <c r="R20" s="62" t="str">
        <f t="shared" si="6"/>
        <v xml:space="preserve"> </v>
      </c>
      <c r="S20" s="78"/>
      <c r="T20" s="78"/>
    </row>
    <row r="21" spans="2:20" ht="15.6" thickTop="1" thickBot="1" x14ac:dyDescent="0.35">
      <c r="C21" s="5"/>
      <c r="D21" s="5"/>
      <c r="E21" s="5"/>
      <c r="F21" s="5"/>
      <c r="G21" s="5"/>
      <c r="H21" s="5"/>
      <c r="I21" s="5"/>
      <c r="M21" s="5"/>
      <c r="N21" s="5"/>
      <c r="Q21" s="46"/>
    </row>
    <row r="22" spans="2:20" ht="60.75" customHeight="1" thickTop="1" thickBot="1" x14ac:dyDescent="0.35">
      <c r="B22" s="89" t="s">
        <v>14</v>
      </c>
      <c r="C22" s="90"/>
      <c r="D22" s="90"/>
      <c r="E22" s="90"/>
      <c r="F22" s="90"/>
      <c r="G22" s="90"/>
      <c r="H22" s="74"/>
      <c r="I22" s="27"/>
      <c r="J22" s="27"/>
      <c r="K22" s="12"/>
      <c r="L22" s="12"/>
      <c r="M22" s="28"/>
      <c r="N22" s="28"/>
      <c r="O22" s="29" t="s">
        <v>11</v>
      </c>
      <c r="P22" s="91" t="s">
        <v>12</v>
      </c>
      <c r="Q22" s="92"/>
      <c r="R22" s="93"/>
      <c r="S22" s="22"/>
      <c r="T22" s="30"/>
    </row>
    <row r="23" spans="2:20" ht="33.75" customHeight="1" thickTop="1" thickBot="1" x14ac:dyDescent="0.35">
      <c r="B23" s="84" t="s">
        <v>15</v>
      </c>
      <c r="C23" s="85"/>
      <c r="D23" s="85"/>
      <c r="E23" s="85"/>
      <c r="F23" s="85"/>
      <c r="G23" s="85"/>
      <c r="H23" s="37"/>
      <c r="I23" s="31"/>
      <c r="K23" s="10"/>
      <c r="L23" s="10"/>
      <c r="M23" s="32"/>
      <c r="N23" s="32"/>
      <c r="O23" s="33">
        <f>SUM(N7:N20)</f>
        <v>62800</v>
      </c>
      <c r="P23" s="86">
        <f>SUM(Q7:Q20)</f>
        <v>0</v>
      </c>
      <c r="Q23" s="87"/>
      <c r="R23" s="88"/>
    </row>
    <row r="24" spans="2:20" ht="14.25" customHeight="1" thickTop="1" x14ac:dyDescent="0.3"/>
    <row r="25" spans="2:20" ht="14.25" customHeight="1" x14ac:dyDescent="0.3">
      <c r="B25" s="40"/>
    </row>
    <row r="26" spans="2:20" ht="14.25" customHeight="1" x14ac:dyDescent="0.3">
      <c r="B26" s="41"/>
      <c r="C26" s="40"/>
    </row>
    <row r="27" spans="2:20" ht="14.25" customHeight="1" x14ac:dyDescent="0.3"/>
    <row r="28" spans="2:20" ht="14.25" customHeight="1" x14ac:dyDescent="0.3"/>
    <row r="29" spans="2:20" ht="14.25" customHeight="1" x14ac:dyDescent="0.3"/>
    <row r="30" spans="2:20" ht="14.25" customHeight="1" x14ac:dyDescent="0.3"/>
    <row r="31" spans="2:20" ht="14.25" customHeight="1" x14ac:dyDescent="0.3"/>
    <row r="32" spans="2:20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</sheetData>
  <sheetProtection algorithmName="SHA-512" hashValue="t42peTo/gNP6zRCdaayX8rkVHO0D1kKUy0GpugBIRHRaa734gC9RmJjZ6FB6o8z7//QMRKIpPkRTeWw10Z/P1g==" saltValue="PzUlBwvLL22xZ9QcJB8eGg==" spinCount="100000" sheet="1" objects="1" scenarios="1" selectLockedCells="1"/>
  <mergeCells count="12">
    <mergeCell ref="B1:C1"/>
    <mergeCell ref="B23:G23"/>
    <mergeCell ref="P23:R23"/>
    <mergeCell ref="B22:G22"/>
    <mergeCell ref="P22:R22"/>
    <mergeCell ref="M7:M20"/>
    <mergeCell ref="L7:L20"/>
    <mergeCell ref="K7:K20"/>
    <mergeCell ref="J7:J20"/>
    <mergeCell ref="S7:S20"/>
    <mergeCell ref="T7:T20"/>
    <mergeCell ref="I7:I20"/>
  </mergeCells>
  <conditionalFormatting sqref="B7:B20">
    <cfRule type="containsBlanks" dxfId="12" priority="61">
      <formula>LEN(TRIM(B7))=0</formula>
    </cfRule>
  </conditionalFormatting>
  <conditionalFormatting sqref="B7:B20">
    <cfRule type="cellIs" dxfId="11" priority="56" operator="greaterThanOrEqual">
      <formula>1</formula>
    </cfRule>
  </conditionalFormatting>
  <conditionalFormatting sqref="R7:R20">
    <cfRule type="cellIs" dxfId="10" priority="53" operator="equal">
      <formula>"VYHOVUJE"</formula>
    </cfRule>
  </conditionalFormatting>
  <conditionalFormatting sqref="R7:R20">
    <cfRule type="cellIs" dxfId="9" priority="52" operator="equal">
      <formula>"NEVYHOVUJE"</formula>
    </cfRule>
  </conditionalFormatting>
  <conditionalFormatting sqref="G7:G20 P7:P20">
    <cfRule type="containsBlanks" dxfId="8" priority="33">
      <formula>LEN(TRIM(G7))=0</formula>
    </cfRule>
  </conditionalFormatting>
  <conditionalFormatting sqref="G7:G20 P7:P20">
    <cfRule type="notContainsBlanks" dxfId="7" priority="31">
      <formula>LEN(TRIM(G7))&gt;0</formula>
    </cfRule>
  </conditionalFormatting>
  <conditionalFormatting sqref="G7:G20 P7:P20">
    <cfRule type="notContainsBlanks" dxfId="6" priority="30">
      <formula>LEN(TRIM(G7))&gt;0</formula>
    </cfRule>
  </conditionalFormatting>
  <conditionalFormatting sqref="G7:G20">
    <cfRule type="notContainsBlanks" dxfId="5" priority="29">
      <formula>LEN(TRIM(G7))&gt;0</formula>
    </cfRule>
  </conditionalFormatting>
  <conditionalFormatting sqref="H7:H20">
    <cfRule type="containsBlanks" dxfId="4" priority="7">
      <formula>LEN(TRIM(H7))=0</formula>
    </cfRule>
  </conditionalFormatting>
  <conditionalFormatting sqref="H7:H20">
    <cfRule type="notContainsBlanks" dxfId="3" priority="8">
      <formula>LEN(TRIM(H7))&gt;0</formula>
    </cfRule>
  </conditionalFormatting>
  <conditionalFormatting sqref="H7:H20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20">
    <cfRule type="containsBlanks" dxfId="0" priority="2">
      <formula>LEN(TRIM(D8))=0</formula>
    </cfRule>
  </conditionalFormatting>
  <dataValidations count="2">
    <dataValidation type="list" showInputMessage="1" showErrorMessage="1" sqref="H7:H20" xr:uid="{00000000-0002-0000-0000-000001000000}">
      <formula1>"ANO,NE"</formula1>
    </dataValidation>
    <dataValidation type="list" showInputMessage="1" showErrorMessage="1" sqref="E7:E20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2022-08-05T13:51:37Z</cp:lastPrinted>
  <dcterms:created xsi:type="dcterms:W3CDTF">2014-03-05T12:43:32Z</dcterms:created>
  <dcterms:modified xsi:type="dcterms:W3CDTF">2022-10-21T06:59:30Z</dcterms:modified>
</cp:coreProperties>
</file>